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imensions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<sst xmlns="http://schemas.openxmlformats.org/spreadsheetml/2006/main" count="38" uniqueCount="38">
  <si>
    <t xml:space="preserve">Be sure to set image for 300dpi</t>
  </si>
  <si>
    <t xml:space="preserve">inches</t>
  </si>
  <si>
    <t xml:space="preserve">cover calculator</t>
  </si>
  <si>
    <t xml:space="preserve">width</t>
  </si>
  <si>
    <t xml:space="preserve">&lt; input</t>
  </si>
  <si>
    <t xml:space="preserve">height</t>
  </si>
  <si>
    <t xml:space="preserve">#pages white</t>
  </si>
  <si>
    <t xml:space="preserve">#pages cream</t>
  </si>
  <si>
    <t xml:space="preserve">white paper calc</t>
  </si>
  <si>
    <t xml:space="preserve">cream paper calc</t>
  </si>
  <si>
    <t xml:space="preserve">width spine inches</t>
  </si>
  <si>
    <t xml:space="preserve">width pixels 300dpi</t>
  </si>
  <si>
    <t xml:space="preserve">&lt;inches</t>
  </si>
  <si>
    <t xml:space="preserve">height pixels 300dpi</t>
  </si>
  <si>
    <t xml:space="preserve">Back left edge</t>
  </si>
  <si>
    <t xml:space="preserve">Back left safe</t>
  </si>
  <si>
    <t xml:space="preserve">back left margin</t>
  </si>
  <si>
    <t xml:space="preserve">back right margin</t>
  </si>
  <si>
    <t xml:space="preserve">back cover right safe</t>
  </si>
  <si>
    <t xml:space="preserve">spine left edge</t>
  </si>
  <si>
    <t xml:space="preserve">spine variance</t>
  </si>
  <si>
    <t xml:space="preserve">spine left margin</t>
  </si>
  <si>
    <t xml:space="preserve">spine center</t>
  </si>
  <si>
    <t xml:space="preserve">spine right margin</t>
  </si>
  <si>
    <t xml:space="preserve">spine right edge</t>
  </si>
  <si>
    <t xml:space="preserve">front left safe</t>
  </si>
  <si>
    <t xml:space="preserve">front left margin</t>
  </si>
  <si>
    <t xml:space="preserve">front right margin</t>
  </si>
  <si>
    <t xml:space="preserve">front right safe</t>
  </si>
  <si>
    <t xml:space="preserve">front right edge</t>
  </si>
  <si>
    <t xml:space="preserve">top edge</t>
  </si>
  <si>
    <t xml:space="preserve">top safe</t>
  </si>
  <si>
    <t xml:space="preserve">top margin</t>
  </si>
  <si>
    <t xml:space="preserve">bottom margin</t>
  </si>
  <si>
    <t xml:space="preserve">bottom safe</t>
  </si>
  <si>
    <t xml:space="preserve">bottom edge</t>
  </si>
  <si>
    <t xml:space="preserve">left bar code allowance</t>
  </si>
  <si>
    <t xml:space="preserve">top bar code allowance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</si>
</sst>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General"/>
    <numFmt numFmtId="166" formatCode="0"/>
  </numFmts>
  <fonts count="8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4"/>
      <name val="Arial"/>
      <family val="2"/>
      <charset val="1"/>
    </font>
    <font>
      <sz val="10"/>
      <color rgb="FFFF00FF"/>
      <name val="Arial"/>
      <family val="2"/>
      <charset val="1"/>
    </font>
    <font>
      <sz val="10"/>
      <color rgb="FF0000FF"/>
      <name val="Arial"/>
      <family val="2"/>
      <charset val="1"/>
    </font>
    <font>
      <sz val="10"/>
      <color rgb="FFFF0000"/>
      <name val="Arial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CCCCCC"/>
        <bgColor rgb="FFCCCCFF"/>
      </patternFill>
    </fill>
    <fill>
      <patternFill patternType="solid">
        <fgColor rgb="FF81D41A"/>
        <bgColor rgb="FF969696"/>
      </patternFill>
    </fill>
    <fill>
      <patternFill patternType="solid">
        <fgColor rgb="FFFF8000"/>
        <bgColor rgb="FFFF6600"/>
      </patternFill>
    </fill>
    <fill>
      <patternFill patternType="solid">
        <fgColor rgb="FFFFFF6D"/>
        <bgColor rgb="FFFFFFCC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6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7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6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5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6D"/>
      <rgbColor rgb="FF99CCFF"/>
      <rgbColor rgb="FFFF99CC"/>
      <rgbColor rgb="FFCC99FF"/>
      <rgbColor rgb="FFFFCC99"/>
      <rgbColor rgb="FF3366FF"/>
      <rgbColor rgb="FF33CCCC"/>
      <rgbColor rgb="FF81D41A"/>
      <rgbColor rgb="FFFFCC00"/>
      <rgbColor rgb="FFFF80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D35"/>
  <sheetViews>
    <sheetView showFormulas="false" showGridLines="true" showRowColHeaders="true" showZeros="true" rightToLeft="false" tabSelected="true" showOutlineSymbols="true" defaultGridColor="true" view="normal" topLeftCell="A1" colorId="64" zoomScale="139" zoomScaleNormal="139" zoomScalePageLayoutView="100" workbookViewId="0">
      <selection pane="topLeft" activeCell="D37" activeCellId="0" sqref="D37"/>
    </sheetView>
  </sheetViews>
  <sheetFormatPr defaultRowHeight="12.85" zeroHeight="false" outlineLevelRow="0" outlineLevelCol="0"/>
  <cols>
    <col collapsed="false" customWidth="true" hidden="false" outlineLevel="0" max="1" min="1" style="1" width="29.22"/>
    <col collapsed="false" customWidth="false" hidden="false" outlineLevel="0" max="1025" min="2" style="0" width="11.52"/>
  </cols>
  <sheetData>
    <row r="1" customFormat="false" ht="12.85" hidden="false" customHeight="false" outlineLevel="0" collapsed="false">
      <c r="A1" s="1" t="s">
        <v>0</v>
      </c>
      <c r="C1" s="0" t="s">
        <v>1</v>
      </c>
    </row>
    <row r="2" customFormat="false" ht="12.85" hidden="false" customHeight="false" outlineLevel="0" collapsed="false">
      <c r="A2" s="1" t="s">
        <v>2</v>
      </c>
    </row>
    <row r="3" customFormat="false" ht="19.35" hidden="false" customHeight="false" outlineLevel="0" collapsed="false">
      <c r="A3" s="2" t="s">
        <v>3</v>
      </c>
      <c r="B3" s="3" t="n">
        <v>6</v>
      </c>
      <c r="C3" s="0" t="s">
        <v>4</v>
      </c>
    </row>
    <row r="4" customFormat="false" ht="19.35" hidden="false" customHeight="false" outlineLevel="0" collapsed="false">
      <c r="A4" s="2" t="s">
        <v>5</v>
      </c>
      <c r="B4" s="3" t="n">
        <v>9</v>
      </c>
    </row>
    <row r="5" customFormat="false" ht="19.35" hidden="false" customHeight="false" outlineLevel="0" collapsed="false">
      <c r="A5" s="2" t="s">
        <v>6</v>
      </c>
      <c r="B5" s="3" t="n">
        <v>100</v>
      </c>
    </row>
    <row r="6" customFormat="false" ht="19.35" hidden="false" customHeight="false" outlineLevel="0" collapsed="false">
      <c r="A6" s="2" t="s">
        <v>7</v>
      </c>
      <c r="B6" s="3" t="n">
        <v>0</v>
      </c>
    </row>
    <row r="7" customFormat="false" ht="12.85" hidden="false" customHeight="false" outlineLevel="0" collapsed="false">
      <c r="A7" s="4" t="s">
        <v>8</v>
      </c>
      <c r="B7" s="5" t="n">
        <v>0.002252</v>
      </c>
    </row>
    <row r="8" customFormat="false" ht="12.85" hidden="false" customHeight="false" outlineLevel="0" collapsed="false">
      <c r="A8" s="4" t="s">
        <v>9</v>
      </c>
      <c r="B8" s="5" t="n">
        <v>0.0025</v>
      </c>
    </row>
    <row r="9" customFormat="false" ht="12.85" hidden="false" customHeight="false" outlineLevel="0" collapsed="false">
      <c r="A9" s="6" t="s">
        <v>10</v>
      </c>
      <c r="B9" s="7" t="n">
        <f aca="false">(B5*B7)+(B6*B8)</f>
        <v>0.2252</v>
      </c>
    </row>
    <row r="10" customFormat="false" ht="12.8" hidden="false" customHeight="false" outlineLevel="0" collapsed="false">
      <c r="A10" s="8" t="s">
        <v>11</v>
      </c>
      <c r="B10" s="9" t="n">
        <f aca="false">((0.125*2)+(B3*2)+B9)*300</f>
        <v>3742.56</v>
      </c>
      <c r="C10" s="0" t="n">
        <f aca="false">B10/300</f>
        <v>12.4752</v>
      </c>
      <c r="D10" s="0" t="s">
        <v>12</v>
      </c>
    </row>
    <row r="11" customFormat="false" ht="12.85" hidden="false" customHeight="false" outlineLevel="0" collapsed="false">
      <c r="A11" s="8" t="s">
        <v>13</v>
      </c>
      <c r="B11" s="9" t="n">
        <f aca="false">(B4+0.25)*300</f>
        <v>2775</v>
      </c>
      <c r="C11" s="0" t="n">
        <f aca="false">B11/300</f>
        <v>9.25</v>
      </c>
    </row>
    <row r="12" customFormat="false" ht="12.85" hidden="false" customHeight="false" outlineLevel="0" collapsed="false">
      <c r="A12" s="10" t="s">
        <v>14</v>
      </c>
      <c r="B12" s="11" t="n">
        <f aca="false">(0.125*300)</f>
        <v>37.5</v>
      </c>
      <c r="C12" s="12" t="n">
        <f aca="false">B12/300</f>
        <v>0.125</v>
      </c>
    </row>
    <row r="13" customFormat="false" ht="12.85" hidden="false" customHeight="false" outlineLevel="0" collapsed="false">
      <c r="A13" s="13" t="s">
        <v>15</v>
      </c>
      <c r="B13" s="14" t="n">
        <f aca="false">(0.25*300)</f>
        <v>75</v>
      </c>
      <c r="C13" s="15" t="n">
        <f aca="false">B13/300</f>
        <v>0.25</v>
      </c>
    </row>
    <row r="14" customFormat="false" ht="12.85" hidden="false" customHeight="false" outlineLevel="0" collapsed="false">
      <c r="A14" s="16" t="s">
        <v>16</v>
      </c>
      <c r="B14" s="17" t="n">
        <f aca="false">0.625*300</f>
        <v>187.5</v>
      </c>
      <c r="C14" s="18" t="n">
        <f aca="false">B14/300</f>
        <v>0.625</v>
      </c>
    </row>
    <row r="15" customFormat="false" ht="12.85" hidden="false" customHeight="false" outlineLevel="0" collapsed="false">
      <c r="A15" s="16" t="s">
        <v>17</v>
      </c>
      <c r="B15" s="17" t="n">
        <f aca="false">((0.125+B3)*300)-(0.5*300)</f>
        <v>1687.5</v>
      </c>
      <c r="C15" s="18" t="n">
        <f aca="false">B15/300</f>
        <v>5.625</v>
      </c>
    </row>
    <row r="16" customFormat="false" ht="12.85" hidden="false" customHeight="false" outlineLevel="0" collapsed="false">
      <c r="A16" s="13" t="s">
        <v>18</v>
      </c>
      <c r="B16" s="14" t="n">
        <f aca="false">((0.125+B3)*300)-(0.125*300)</f>
        <v>1800</v>
      </c>
      <c r="C16" s="15" t="n">
        <f aca="false">B16/300</f>
        <v>6</v>
      </c>
    </row>
    <row r="17" customFormat="false" ht="12.85" hidden="false" customHeight="false" outlineLevel="0" collapsed="false">
      <c r="A17" s="10" t="s">
        <v>19</v>
      </c>
      <c r="B17" s="11" t="n">
        <f aca="false">(B3*300)+B12</f>
        <v>1837.5</v>
      </c>
      <c r="C17" s="12" t="n">
        <f aca="false">B17/300</f>
        <v>6.125</v>
      </c>
    </row>
    <row r="18" customFormat="false" ht="12.85" hidden="false" customHeight="false" outlineLevel="0" collapsed="false">
      <c r="A18" s="19" t="s">
        <v>20</v>
      </c>
      <c r="B18" s="20" t="n">
        <v>0.0625</v>
      </c>
    </row>
    <row r="19" customFormat="false" ht="12.85" hidden="false" customHeight="false" outlineLevel="0" collapsed="false">
      <c r="A19" s="21" t="s">
        <v>21</v>
      </c>
      <c r="B19" s="22" t="n">
        <f aca="false">B17+(B18*300)</f>
        <v>1856.25</v>
      </c>
      <c r="C19" s="18" t="n">
        <f aca="false">B19/300</f>
        <v>6.1875</v>
      </c>
    </row>
    <row r="20" customFormat="false" ht="12.8" hidden="false" customHeight="false" outlineLevel="0" collapsed="false">
      <c r="A20" s="6" t="s">
        <v>22</v>
      </c>
      <c r="B20" s="23" t="n">
        <f aca="false">B17+((B22-B17)/2)</f>
        <v>1871.28</v>
      </c>
      <c r="C20" s="0" t="n">
        <f aca="false">B20/300</f>
        <v>6.2376</v>
      </c>
    </row>
    <row r="21" customFormat="false" ht="12.85" hidden="false" customHeight="false" outlineLevel="0" collapsed="false">
      <c r="A21" s="21" t="s">
        <v>23</v>
      </c>
      <c r="B21" s="22" t="n">
        <f aca="false">B22-(B18*300)</f>
        <v>1886.31</v>
      </c>
      <c r="C21" s="18" t="n">
        <f aca="false">B21/300</f>
        <v>6.2877</v>
      </c>
    </row>
    <row r="22" customFormat="false" ht="12.85" hidden="false" customHeight="false" outlineLevel="0" collapsed="false">
      <c r="A22" s="10" t="s">
        <v>24</v>
      </c>
      <c r="B22" s="11" t="n">
        <f aca="false">B17+(B9*300)</f>
        <v>1905.06</v>
      </c>
      <c r="C22" s="12" t="n">
        <f aca="false">B22/300</f>
        <v>6.3502</v>
      </c>
    </row>
    <row r="23" customFormat="false" ht="12.85" hidden="false" customHeight="false" outlineLevel="0" collapsed="false">
      <c r="A23" s="13" t="s">
        <v>25</v>
      </c>
      <c r="B23" s="14" t="n">
        <f aca="false">B22+(0.125*300)</f>
        <v>1942.56</v>
      </c>
      <c r="C23" s="15" t="n">
        <f aca="false">B23/300</f>
        <v>6.4752</v>
      </c>
    </row>
    <row r="24" customFormat="false" ht="12.85" hidden="false" customHeight="false" outlineLevel="0" collapsed="false">
      <c r="A24" s="16" t="s">
        <v>26</v>
      </c>
      <c r="B24" s="17" t="n">
        <f aca="false">B22+(0.5*300)</f>
        <v>2055.06</v>
      </c>
      <c r="C24" s="18" t="n">
        <f aca="false">B24/300</f>
        <v>6.8502</v>
      </c>
    </row>
    <row r="25" customFormat="false" ht="12.85" hidden="false" customHeight="false" outlineLevel="0" collapsed="false">
      <c r="A25" s="16" t="s">
        <v>27</v>
      </c>
      <c r="B25" s="17" t="n">
        <f aca="false">B22+(B3*300)-(0.5*300)</f>
        <v>3555.06</v>
      </c>
      <c r="C25" s="18" t="n">
        <f aca="false">B25/300</f>
        <v>11.8502</v>
      </c>
    </row>
    <row r="26" customFormat="false" ht="12.8" hidden="false" customHeight="false" outlineLevel="0" collapsed="false">
      <c r="A26" s="13" t="s">
        <v>28</v>
      </c>
      <c r="B26" s="14" t="n">
        <f aca="false">B22+(B3*300)-(0.125*300)</f>
        <v>3667.56</v>
      </c>
      <c r="C26" s="15" t="n">
        <f aca="false">B26/300</f>
        <v>12.2252</v>
      </c>
    </row>
    <row r="27" customFormat="false" ht="12.85" hidden="false" customHeight="false" outlineLevel="0" collapsed="false">
      <c r="A27" s="10" t="s">
        <v>29</v>
      </c>
      <c r="B27" s="11" t="n">
        <f aca="false">B22+(B3*300)</f>
        <v>3705.06</v>
      </c>
      <c r="C27" s="12" t="n">
        <f aca="false">B27/300</f>
        <v>12.3502</v>
      </c>
    </row>
    <row r="28" customFormat="false" ht="12.85" hidden="false" customHeight="false" outlineLevel="0" collapsed="false">
      <c r="A28" s="10" t="s">
        <v>30</v>
      </c>
      <c r="B28" s="11" t="n">
        <f aca="false">(0.125*300)</f>
        <v>37.5</v>
      </c>
      <c r="C28" s="12" t="n">
        <f aca="false">B28/300</f>
        <v>0.125</v>
      </c>
    </row>
    <row r="29" customFormat="false" ht="12.85" hidden="false" customHeight="false" outlineLevel="0" collapsed="false">
      <c r="A29" s="13" t="s">
        <v>31</v>
      </c>
      <c r="B29" s="14" t="n">
        <f aca="false">(0.25*300)</f>
        <v>75</v>
      </c>
      <c r="C29" s="15" t="n">
        <f aca="false">B29/300</f>
        <v>0.25</v>
      </c>
    </row>
    <row r="30" customFormat="false" ht="12.85" hidden="false" customHeight="false" outlineLevel="0" collapsed="false">
      <c r="A30" s="24" t="s">
        <v>32</v>
      </c>
      <c r="B30" s="25" t="n">
        <f aca="false">0.625*300</f>
        <v>187.5</v>
      </c>
      <c r="C30" s="18" t="n">
        <f aca="false">B30/300</f>
        <v>0.625</v>
      </c>
    </row>
    <row r="31" customFormat="false" ht="12.85" hidden="false" customHeight="false" outlineLevel="0" collapsed="false">
      <c r="A31" s="24" t="s">
        <v>33</v>
      </c>
      <c r="B31" s="25" t="n">
        <f aca="false">B33-(0.5*300)</f>
        <v>2587.5</v>
      </c>
      <c r="C31" s="18" t="n">
        <f aca="false">B31/300</f>
        <v>8.625</v>
      </c>
    </row>
    <row r="32" customFormat="false" ht="12.85" hidden="false" customHeight="false" outlineLevel="0" collapsed="false">
      <c r="A32" s="13" t="s">
        <v>34</v>
      </c>
      <c r="B32" s="14" t="n">
        <f aca="false">B33-(0.125*300)</f>
        <v>2700</v>
      </c>
      <c r="C32" s="15" t="n">
        <f aca="false">B32/300</f>
        <v>9</v>
      </c>
    </row>
    <row r="33" customFormat="false" ht="12.85" hidden="false" customHeight="false" outlineLevel="0" collapsed="false">
      <c r="A33" s="10" t="s">
        <v>35</v>
      </c>
      <c r="B33" s="11" t="n">
        <f aca="false">B28+(B4*300)</f>
        <v>2737.5</v>
      </c>
      <c r="C33" s="12" t="n">
        <f aca="false">B33/300</f>
        <v>9.125</v>
      </c>
    </row>
    <row r="34" customFormat="false" ht="12.8" hidden="false" customHeight="false" outlineLevel="0" collapsed="false">
      <c r="A34" s="24" t="s">
        <v>36</v>
      </c>
      <c r="B34" s="25" t="n">
        <f aca="false">((0.125+B3)*300)-(2.5*300)</f>
        <v>1087.5</v>
      </c>
      <c r="C34" s="18" t="n">
        <f aca="false">B34/300</f>
        <v>3.625</v>
      </c>
    </row>
    <row r="35" customFormat="false" ht="12.8" hidden="false" customHeight="false" outlineLevel="0" collapsed="false">
      <c r="A35" s="24" t="s">
        <v>37</v>
      </c>
      <c r="B35" s="25" t="n">
        <f aca="false">B33-(1.75*300)</f>
        <v>2212.5</v>
      </c>
      <c r="C35" s="18" t="n">
        <f aca="false">B35/300</f>
        <v>7.375</v>
      </c>
    </row>
  </sheetData>
  <printOptions headings="false" gridLines="false" gridLinesSet="true" horizontalCentered="false" verticalCentered="false"/>
  <pageMargins left="0.7875" right="0.7875" top="1.025" bottom="1.025" header="0.7875" footer="0.7875"/>
  <pageSetup paperSize="1" scale="100" firstPageNumber="1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569</TotalTime>
  <Application>LibreOffice/6.2.3.2$Windows_X86_64 LibreOffice_project/aecc05fe267cc68dde00352a451aa867b3b546ac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2013-04-28T15:08:37Z</dcterms:created>
  <dc:creator/>
  <dc:description/>
  <dc:language>en-US</dc:language>
  <cp:lastModifiedBy/>
  <cp:lastPrinted>2014-03-30T22:12:31Z</cp:lastPrinted>
  <dcterms:modified xsi:type="dcterms:W3CDTF">2020-06-05T14:30:33Z</dcterms:modified>
  <cp:revision>28</cp:revision>
  <dc:subject/>
  <dc:title/>
</cp:coreProperties>
</file>